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780" windowHeight="1189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F51" i="1" l="1"/>
  <c r="D7" i="1"/>
  <c r="D9" i="1"/>
  <c r="H51" i="1"/>
  <c r="H53" i="1"/>
  <c r="F53" i="1"/>
  <c r="D53" i="1"/>
  <c r="H9" i="1"/>
  <c r="F9" i="1"/>
  <c r="D6" i="1"/>
  <c r="H52" i="1"/>
  <c r="H55" i="1"/>
  <c r="F52" i="1"/>
  <c r="F55" i="1"/>
  <c r="D52" i="1"/>
  <c r="D55" i="1"/>
  <c r="F50" i="1"/>
  <c r="H49" i="1"/>
  <c r="F49" i="1"/>
  <c r="D49" i="1"/>
  <c r="H12" i="1"/>
  <c r="H39" i="1"/>
  <c r="F12" i="1"/>
  <c r="F39" i="1"/>
  <c r="D5" i="1"/>
  <c r="F5" i="1"/>
  <c r="H5" i="1"/>
  <c r="H50" i="1"/>
  <c r="F35" i="1"/>
  <c r="H35" i="1"/>
  <c r="F34" i="1"/>
  <c r="H34" i="1"/>
  <c r="H33" i="1"/>
  <c r="H32" i="1"/>
  <c r="H31" i="1"/>
  <c r="H30" i="1"/>
  <c r="H29" i="1"/>
  <c r="H28" i="1"/>
  <c r="H27" i="1"/>
  <c r="H26" i="1"/>
  <c r="H25" i="1"/>
  <c r="F23" i="1"/>
  <c r="H23" i="1"/>
  <c r="F22" i="1"/>
  <c r="H22" i="1"/>
  <c r="H21" i="1"/>
  <c r="H20" i="1"/>
  <c r="H19" i="1"/>
  <c r="H18" i="1"/>
  <c r="D12" i="1"/>
  <c r="D39" i="1"/>
  <c r="D43" i="1"/>
  <c r="H37" i="1"/>
  <c r="H43" i="1"/>
  <c r="H58" i="1"/>
  <c r="D58" i="1"/>
  <c r="F43" i="1"/>
  <c r="F58" i="1"/>
</calcChain>
</file>

<file path=xl/sharedStrings.xml><?xml version="1.0" encoding="utf-8"?>
<sst xmlns="http://schemas.openxmlformats.org/spreadsheetml/2006/main" count="61" uniqueCount="44">
  <si>
    <t>Cost of Attendance</t>
  </si>
  <si>
    <t>On Campus</t>
  </si>
  <si>
    <t>Off Campus</t>
  </si>
  <si>
    <t>Commuter</t>
  </si>
  <si>
    <t>Tuition</t>
  </si>
  <si>
    <t>Room*</t>
  </si>
  <si>
    <t>Board*</t>
  </si>
  <si>
    <t xml:space="preserve"> </t>
  </si>
  <si>
    <t>( + or - ) Board Adjust</t>
  </si>
  <si>
    <t>Fees *</t>
  </si>
  <si>
    <t xml:space="preserve">* This rate includes the following Fees (Lab, Technology, Health, Student Activity and Orientation).  </t>
  </si>
  <si>
    <t>Fee Adjust</t>
  </si>
  <si>
    <t>Additional Fees may apply, increasing this amount.</t>
  </si>
  <si>
    <t>Total Direct Cost</t>
  </si>
  <si>
    <t>Financial Aid</t>
  </si>
  <si>
    <t>Offer Amount</t>
  </si>
  <si>
    <t>Origination Fee %</t>
  </si>
  <si>
    <t>Total Fee</t>
  </si>
  <si>
    <t>Applied Aid</t>
  </si>
  <si>
    <t>Pell Grant</t>
  </si>
  <si>
    <t>SEOG</t>
  </si>
  <si>
    <t>OCOG</t>
  </si>
  <si>
    <t>Perkins Loan</t>
  </si>
  <si>
    <t>Subsidized Direct Loan</t>
  </si>
  <si>
    <t>Unsubsidized Direct Loan</t>
  </si>
  <si>
    <t>FWS</t>
  </si>
  <si>
    <t>CIA Scholarship/Award</t>
  </si>
  <si>
    <r>
      <rPr>
        <sz val="11"/>
        <color theme="1"/>
        <rFont val="Calibri"/>
        <family val="2"/>
        <scheme val="minor"/>
      </rPr>
      <t xml:space="preserve">All </t>
    </r>
    <r>
      <rPr>
        <sz val="11"/>
        <color theme="1"/>
        <rFont val="Calibri"/>
        <family val="2"/>
        <scheme val="minor"/>
      </rPr>
      <t>CIA Gran</t>
    </r>
    <r>
      <rPr>
        <sz val="11"/>
        <color theme="1"/>
        <rFont val="Calibri"/>
        <family val="2"/>
        <scheme val="minor"/>
      </rPr>
      <t>ts</t>
    </r>
  </si>
  <si>
    <t>Outside Scholarships</t>
  </si>
  <si>
    <t>PLUS Loan</t>
  </si>
  <si>
    <t>Private Loan</t>
  </si>
  <si>
    <t>TOTAL Applied Aid</t>
  </si>
  <si>
    <t>Direct Costs From Above</t>
  </si>
  <si>
    <t>Total Annual Cost After Aid</t>
  </si>
  <si>
    <t>Estimated Indirect Costs</t>
  </si>
  <si>
    <t>Books</t>
  </si>
  <si>
    <t>Room</t>
  </si>
  <si>
    <t>Board</t>
  </si>
  <si>
    <t>Transportation</t>
  </si>
  <si>
    <t>Personal Expenses</t>
  </si>
  <si>
    <t>Total Indirect Costs</t>
  </si>
  <si>
    <t>Total Costs of Education After Aid</t>
  </si>
  <si>
    <t>* Please note: The "Single Occupancy" rate is $8,550 and apartment rates may vary</t>
  </si>
  <si>
    <t>2017-18 ANNUAL COST ESTIMATOR (Includes Final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</si>
</sst>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4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64" fontId="3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3" borderId="0" xfId="0" applyFont="1" applyFill="1"/>
    <xf numFmtId="0" fontId="5" fillId="2" borderId="0" xfId="0" applyFont="1" applyFill="1"/>
    <xf numFmtId="0" fontId="3" fillId="4" borderId="0" xfId="0" applyFont="1" applyFill="1"/>
    <xf numFmtId="164" fontId="3" fillId="4" borderId="0" xfId="1" applyNumberFormat="1" applyFont="1" applyFill="1"/>
    <xf numFmtId="164" fontId="3" fillId="4" borderId="0" xfId="0" applyNumberFormat="1" applyFont="1" applyFill="1"/>
    <xf numFmtId="0" fontId="3" fillId="5" borderId="0" xfId="0" applyFont="1" applyFill="1"/>
    <xf numFmtId="0" fontId="6" fillId="3" borderId="1" xfId="0" applyFont="1" applyFill="1" applyBorder="1"/>
    <xf numFmtId="0" fontId="3" fillId="5" borderId="0" xfId="0" applyFont="1" applyFill="1" applyBorder="1"/>
    <xf numFmtId="0" fontId="3" fillId="0" borderId="1" xfId="0" applyFont="1" applyBorder="1"/>
    <xf numFmtId="0" fontId="0" fillId="0" borderId="0" xfId="0" applyFont="1" applyFill="1" applyBorder="1"/>
    <xf numFmtId="0" fontId="3" fillId="0" borderId="2" xfId="0" applyFont="1" applyBorder="1"/>
    <xf numFmtId="1" fontId="3" fillId="0" borderId="1" xfId="0" applyNumberFormat="1" applyFont="1" applyBorder="1"/>
    <xf numFmtId="0" fontId="3" fillId="5" borderId="1" xfId="0" applyFont="1" applyFill="1" applyBorder="1"/>
    <xf numFmtId="0" fontId="0" fillId="0" borderId="0" xfId="0" applyFont="1"/>
    <xf numFmtId="0" fontId="3" fillId="0" borderId="1" xfId="0" applyFont="1" applyFill="1" applyBorder="1"/>
    <xf numFmtId="0" fontId="6" fillId="3" borderId="2" xfId="0" applyFont="1" applyFill="1" applyBorder="1"/>
    <xf numFmtId="0" fontId="7" fillId="0" borderId="0" xfId="0" applyFont="1"/>
    <xf numFmtId="0" fontId="0" fillId="6" borderId="0" xfId="0" applyFill="1"/>
    <xf numFmtId="0" fontId="8" fillId="6" borderId="0" xfId="0" applyFont="1" applyFill="1"/>
    <xf numFmtId="0" fontId="8" fillId="0" borderId="0" xfId="0" applyFont="1"/>
    <xf numFmtId="44" fontId="8" fillId="0" borderId="1" xfId="1" applyFont="1" applyBorder="1"/>
    <xf numFmtId="44" fontId="8" fillId="0" borderId="0" xfId="1" applyFont="1"/>
    <xf numFmtId="0" fontId="9" fillId="0" borderId="0" xfId="0" applyFont="1"/>
    <xf numFmtId="0" fontId="0" fillId="7" borderId="0" xfId="0" applyFill="1"/>
    <xf numFmtId="0" fontId="0" fillId="0" borderId="1" xfId="0" applyBorder="1"/>
    <xf numFmtId="0" fontId="0" fillId="7" borderId="1" xfId="0" applyFill="1" applyBorder="1"/>
    <xf numFmtId="0" fontId="10" fillId="7" borderId="0" xfId="0" applyFont="1" applyFill="1"/>
    <xf numFmtId="0" fontId="11" fillId="7" borderId="0" xfId="0" applyFont="1" applyFill="1"/>
    <xf numFmtId="0" fontId="3" fillId="7" borderId="0" xfId="0" applyFont="1" applyFill="1"/>
    <xf numFmtId="0" fontId="12" fillId="0" borderId="0" xfId="0" applyFont="1" applyAlignment="1">
      <alignment wrapText="1"/>
    </xf>
    <xf numFmtId="44" fontId="13" fillId="0" borderId="0" xfId="0" applyNumberFormat="1" applyFont="1"/>
    <xf numFmtId="0" fontId="13" fillId="7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B1" sqref="B1"/>
    </sheetView>
  </sheetViews>
  <sheetFormatPr defaultRowHeight="15" x14ac:dyDescent="0.25"/>
  <cols>
    <col min="3" max="3" width="18.5703125" customWidth="1"/>
    <col min="4" max="4" width="16.85546875" customWidth="1"/>
    <col min="6" max="6" width="15.85546875" customWidth="1"/>
    <col min="8" max="8" width="16.28515625" customWidth="1"/>
  </cols>
  <sheetData>
    <row r="1" spans="1:10" ht="26.25" x14ac:dyDescent="0.4">
      <c r="B1" s="1" t="s">
        <v>43</v>
      </c>
    </row>
    <row r="3" spans="1:10" ht="15.75" x14ac:dyDescent="0.25">
      <c r="A3" s="2"/>
      <c r="B3" s="2" t="s">
        <v>0</v>
      </c>
      <c r="C3" s="2"/>
      <c r="D3" s="2" t="s">
        <v>1</v>
      </c>
      <c r="E3" s="2"/>
      <c r="F3" s="2" t="s">
        <v>2</v>
      </c>
      <c r="G3" s="2"/>
      <c r="H3" s="2" t="s">
        <v>3</v>
      </c>
      <c r="I3" s="2"/>
      <c r="J3" s="2"/>
    </row>
    <row r="4" spans="1:10" ht="15.75" x14ac:dyDescent="0.25">
      <c r="A4" s="3"/>
      <c r="B4" s="3"/>
      <c r="C4" s="3"/>
      <c r="D4" s="3"/>
      <c r="E4" s="3"/>
      <c r="F4" s="3"/>
      <c r="G4" s="3"/>
      <c r="H4" s="3"/>
      <c r="I4" s="3"/>
      <c r="J4" s="2"/>
    </row>
    <row r="5" spans="1:10" ht="15.75" x14ac:dyDescent="0.25">
      <c r="A5" s="3"/>
      <c r="B5" s="2" t="s">
        <v>4</v>
      </c>
      <c r="C5" s="3"/>
      <c r="D5" s="4">
        <f>18990+18990</f>
        <v>37980</v>
      </c>
      <c r="E5" s="3"/>
      <c r="F5" s="4">
        <f>18990+18990</f>
        <v>37980</v>
      </c>
      <c r="G5" s="3"/>
      <c r="H5" s="4">
        <f>18990+18990</f>
        <v>37980</v>
      </c>
      <c r="I5" s="3"/>
      <c r="J5" s="2"/>
    </row>
    <row r="6" spans="1:10" ht="15.75" x14ac:dyDescent="0.25">
      <c r="A6" s="3"/>
      <c r="B6" s="2" t="s">
        <v>5</v>
      </c>
      <c r="C6" s="3"/>
      <c r="D6" s="2">
        <f>4075 + 4075</f>
        <v>8150</v>
      </c>
      <c r="E6" s="3"/>
      <c r="F6" s="2">
        <v>0</v>
      </c>
      <c r="G6" s="3"/>
      <c r="H6" s="2">
        <v>0</v>
      </c>
      <c r="I6" s="3"/>
      <c r="J6" s="5" t="s">
        <v>42</v>
      </c>
    </row>
    <row r="7" spans="1:10" ht="15.75" x14ac:dyDescent="0.25">
      <c r="A7" s="3"/>
      <c r="B7" s="2" t="s">
        <v>6</v>
      </c>
      <c r="C7" s="3"/>
      <c r="D7" s="2">
        <f xml:space="preserve"> 1325 + 1325</f>
        <v>2650</v>
      </c>
      <c r="E7" s="3"/>
      <c r="F7" s="2">
        <v>0</v>
      </c>
      <c r="G7" s="3"/>
      <c r="H7" s="2">
        <v>0</v>
      </c>
      <c r="I7" s="3"/>
      <c r="J7" s="5" t="s">
        <v>7</v>
      </c>
    </row>
    <row r="8" spans="1:10" ht="15.75" x14ac:dyDescent="0.25">
      <c r="A8" s="3"/>
      <c r="B8" s="6" t="s">
        <v>8</v>
      </c>
      <c r="C8" s="3"/>
      <c r="D8" s="7">
        <v>0</v>
      </c>
      <c r="E8" s="8"/>
      <c r="F8" s="7">
        <v>0</v>
      </c>
      <c r="G8" s="8"/>
      <c r="H8" s="7">
        <v>0</v>
      </c>
      <c r="I8" s="3"/>
      <c r="J8" s="5"/>
    </row>
    <row r="9" spans="1:10" ht="15.75" x14ac:dyDescent="0.25">
      <c r="A9" s="3"/>
      <c r="B9" s="2" t="s">
        <v>9</v>
      </c>
      <c r="C9" s="3"/>
      <c r="D9" s="2">
        <f>1425 + 1250</f>
        <v>2675</v>
      </c>
      <c r="E9" s="3"/>
      <c r="F9" s="2">
        <f>1425 + 1250</f>
        <v>2675</v>
      </c>
      <c r="G9" s="3"/>
      <c r="H9" s="2">
        <f>1425 + 1250</f>
        <v>2675</v>
      </c>
      <c r="I9" s="3"/>
      <c r="J9" s="5" t="s">
        <v>10</v>
      </c>
    </row>
    <row r="10" spans="1:10" ht="15.75" x14ac:dyDescent="0.25">
      <c r="A10" s="3"/>
      <c r="B10" s="6" t="s">
        <v>11</v>
      </c>
      <c r="C10" s="3"/>
      <c r="D10" s="7">
        <v>0</v>
      </c>
      <c r="E10" s="8"/>
      <c r="F10" s="7">
        <v>0</v>
      </c>
      <c r="G10" s="8"/>
      <c r="H10" s="7">
        <v>0</v>
      </c>
      <c r="I10" s="3"/>
      <c r="J10" s="5" t="s">
        <v>12</v>
      </c>
    </row>
    <row r="11" spans="1:10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2"/>
    </row>
    <row r="12" spans="1:10" ht="15.75" x14ac:dyDescent="0.25">
      <c r="A12" s="9"/>
      <c r="B12" s="9" t="s">
        <v>13</v>
      </c>
      <c r="C12" s="9"/>
      <c r="D12" s="10">
        <f>SUM(D5:D10)</f>
        <v>51455</v>
      </c>
      <c r="E12" s="11"/>
      <c r="F12" s="10">
        <f>SUM(F5:F10)</f>
        <v>40655</v>
      </c>
      <c r="G12" s="11"/>
      <c r="H12" s="10">
        <f>SUM(H5:H10)</f>
        <v>40655</v>
      </c>
      <c r="I12" s="11"/>
      <c r="J12" s="2"/>
    </row>
    <row r="13" spans="1:10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.75" x14ac:dyDescent="0.25">
      <c r="A16" s="2"/>
      <c r="B16" s="2" t="s">
        <v>14</v>
      </c>
      <c r="C16" s="2" t="s">
        <v>15</v>
      </c>
      <c r="D16" s="2" t="s">
        <v>16</v>
      </c>
      <c r="E16" s="2"/>
      <c r="F16" s="2" t="s">
        <v>17</v>
      </c>
      <c r="G16" s="2"/>
      <c r="H16" s="2" t="s">
        <v>18</v>
      </c>
      <c r="I16" s="2"/>
      <c r="J16" s="2"/>
    </row>
    <row r="17" spans="1:10" ht="15.7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2"/>
    </row>
    <row r="18" spans="1:10" ht="15.75" x14ac:dyDescent="0.25">
      <c r="A18" s="12"/>
      <c r="B18" s="2" t="s">
        <v>19</v>
      </c>
      <c r="C18" s="13">
        <v>0</v>
      </c>
      <c r="D18" s="14"/>
      <c r="E18" s="12"/>
      <c r="F18" s="14"/>
      <c r="G18" s="12"/>
      <c r="H18" s="15">
        <f>C18</f>
        <v>0</v>
      </c>
      <c r="I18" s="12"/>
      <c r="J18" s="2"/>
    </row>
    <row r="19" spans="1:10" ht="15.75" x14ac:dyDescent="0.25">
      <c r="A19" s="12"/>
      <c r="B19" s="2" t="s">
        <v>20</v>
      </c>
      <c r="C19" s="13">
        <v>0</v>
      </c>
      <c r="D19" s="14"/>
      <c r="E19" s="12"/>
      <c r="F19" s="14"/>
      <c r="G19" s="12"/>
      <c r="H19" s="15">
        <f t="shared" ref="H19:H21" si="0">C19</f>
        <v>0</v>
      </c>
      <c r="I19" s="12"/>
      <c r="J19" s="2"/>
    </row>
    <row r="20" spans="1:10" ht="15.75" x14ac:dyDescent="0.25">
      <c r="A20" s="12"/>
      <c r="B20" s="16" t="s">
        <v>21</v>
      </c>
      <c r="C20" s="13">
        <v>0</v>
      </c>
      <c r="D20" s="14"/>
      <c r="E20" s="12"/>
      <c r="F20" s="14"/>
      <c r="G20" s="12"/>
      <c r="H20" s="15">
        <f t="shared" si="0"/>
        <v>0</v>
      </c>
      <c r="I20" s="12"/>
      <c r="J20" s="2"/>
    </row>
    <row r="21" spans="1:10" ht="15.75" x14ac:dyDescent="0.25">
      <c r="A21" s="12"/>
      <c r="B21" s="2" t="s">
        <v>22</v>
      </c>
      <c r="C21" s="13">
        <v>0</v>
      </c>
      <c r="D21" s="14"/>
      <c r="E21" s="12"/>
      <c r="F21" s="14"/>
      <c r="G21" s="12"/>
      <c r="H21" s="15">
        <f t="shared" si="0"/>
        <v>0</v>
      </c>
      <c r="I21" s="12"/>
      <c r="J21" s="2"/>
    </row>
    <row r="22" spans="1:10" ht="15.75" x14ac:dyDescent="0.25">
      <c r="A22" s="12"/>
      <c r="B22" s="2" t="s">
        <v>23</v>
      </c>
      <c r="C22" s="13">
        <v>0</v>
      </c>
      <c r="D22" s="17">
        <v>1.069E-2</v>
      </c>
      <c r="E22" s="12"/>
      <c r="F22" s="17">
        <f>C22*D22</f>
        <v>0</v>
      </c>
      <c r="G22" s="12"/>
      <c r="H22" s="18">
        <f>C22-F22</f>
        <v>0</v>
      </c>
      <c r="I22" s="12"/>
      <c r="J22" s="2"/>
    </row>
    <row r="23" spans="1:10" ht="15.75" x14ac:dyDescent="0.25">
      <c r="A23" s="12"/>
      <c r="B23" s="2" t="s">
        <v>24</v>
      </c>
      <c r="C23" s="13">
        <v>0</v>
      </c>
      <c r="D23" s="17">
        <v>1.069E-2</v>
      </c>
      <c r="E23" s="12"/>
      <c r="F23" s="17">
        <f>C23*D23</f>
        <v>0</v>
      </c>
      <c r="G23" s="12"/>
      <c r="H23" s="18">
        <f>C23-F23</f>
        <v>0</v>
      </c>
      <c r="I23" s="12"/>
      <c r="J23" s="2"/>
    </row>
    <row r="24" spans="1:10" ht="15.75" x14ac:dyDescent="0.25">
      <c r="A24" s="12"/>
      <c r="B24" s="2" t="s">
        <v>25</v>
      </c>
      <c r="C24" s="13" t="s">
        <v>7</v>
      </c>
      <c r="D24" s="14"/>
      <c r="E24" s="12"/>
      <c r="F24" s="14"/>
      <c r="G24" s="12"/>
      <c r="H24" s="19"/>
      <c r="I24" s="12"/>
      <c r="J24" s="2"/>
    </row>
    <row r="25" spans="1:10" ht="15.75" x14ac:dyDescent="0.25">
      <c r="A25" s="12"/>
      <c r="B25" s="20" t="s">
        <v>26</v>
      </c>
      <c r="C25" s="13">
        <v>0</v>
      </c>
      <c r="D25" s="14"/>
      <c r="E25" s="12"/>
      <c r="F25" s="14"/>
      <c r="G25" s="12"/>
      <c r="H25" s="15">
        <f t="shared" ref="H25:H33" si="1">C25</f>
        <v>0</v>
      </c>
      <c r="I25" s="12"/>
      <c r="J25" s="2"/>
    </row>
    <row r="26" spans="1:10" ht="15.75" x14ac:dyDescent="0.25">
      <c r="A26" s="12"/>
      <c r="B26" s="20" t="s">
        <v>26</v>
      </c>
      <c r="C26" s="13">
        <v>0</v>
      </c>
      <c r="D26" s="14"/>
      <c r="E26" s="12"/>
      <c r="F26" s="14"/>
      <c r="G26" s="12"/>
      <c r="H26" s="15">
        <f t="shared" si="1"/>
        <v>0</v>
      </c>
      <c r="I26" s="12"/>
      <c r="J26" s="2"/>
    </row>
    <row r="27" spans="1:10" ht="15.75" x14ac:dyDescent="0.25">
      <c r="A27" s="12"/>
      <c r="B27" s="20" t="s">
        <v>26</v>
      </c>
      <c r="C27" s="13">
        <v>0</v>
      </c>
      <c r="D27" s="14"/>
      <c r="E27" s="12"/>
      <c r="F27" s="14"/>
      <c r="G27" s="12"/>
      <c r="H27" s="15">
        <f>C27</f>
        <v>0</v>
      </c>
      <c r="I27" s="12"/>
      <c r="J27" s="2"/>
    </row>
    <row r="28" spans="1:10" ht="15.75" x14ac:dyDescent="0.25">
      <c r="A28" s="12"/>
      <c r="B28" s="20" t="s">
        <v>26</v>
      </c>
      <c r="C28" s="13">
        <v>0</v>
      </c>
      <c r="D28" s="14"/>
      <c r="E28" s="12"/>
      <c r="F28" s="14"/>
      <c r="G28" s="12"/>
      <c r="H28" s="21">
        <f>C28</f>
        <v>0</v>
      </c>
      <c r="I28" s="12"/>
      <c r="J28" s="2"/>
    </row>
    <row r="29" spans="1:10" ht="15.75" x14ac:dyDescent="0.25">
      <c r="A29" s="12"/>
      <c r="B29" s="20" t="s">
        <v>27</v>
      </c>
      <c r="C29" s="13">
        <v>0</v>
      </c>
      <c r="D29" s="14"/>
      <c r="E29" s="12"/>
      <c r="F29" s="14"/>
      <c r="G29" s="12"/>
      <c r="H29" s="15">
        <f>C29</f>
        <v>0</v>
      </c>
      <c r="I29" s="12"/>
      <c r="J29" s="2"/>
    </row>
    <row r="30" spans="1:10" ht="15.75" x14ac:dyDescent="0.25">
      <c r="A30" s="12"/>
      <c r="B30" s="20" t="s">
        <v>27</v>
      </c>
      <c r="C30" s="13">
        <v>0</v>
      </c>
      <c r="D30" s="14"/>
      <c r="E30" s="12"/>
      <c r="F30" s="14"/>
      <c r="G30" s="12"/>
      <c r="H30" s="15">
        <f t="shared" si="1"/>
        <v>0</v>
      </c>
      <c r="I30" s="12"/>
      <c r="J30" s="2"/>
    </row>
    <row r="31" spans="1:10" ht="15.75" x14ac:dyDescent="0.25">
      <c r="A31" s="12"/>
      <c r="B31" s="20" t="s">
        <v>27</v>
      </c>
      <c r="C31" s="13">
        <v>0</v>
      </c>
      <c r="D31" s="14"/>
      <c r="E31" s="12"/>
      <c r="F31" s="14"/>
      <c r="G31" s="12"/>
      <c r="H31" s="15">
        <f t="shared" si="1"/>
        <v>0</v>
      </c>
      <c r="I31" s="12"/>
      <c r="J31" s="2"/>
    </row>
    <row r="32" spans="1:10" ht="15.75" x14ac:dyDescent="0.25">
      <c r="A32" s="12"/>
      <c r="B32" s="20" t="s">
        <v>27</v>
      </c>
      <c r="C32" s="13">
        <v>0</v>
      </c>
      <c r="D32" s="14"/>
      <c r="E32" s="12"/>
      <c r="F32" s="14"/>
      <c r="G32" s="12"/>
      <c r="H32" s="15">
        <f t="shared" si="1"/>
        <v>0</v>
      </c>
      <c r="I32" s="12"/>
      <c r="J32" s="2"/>
    </row>
    <row r="33" spans="1:10" ht="15.75" x14ac:dyDescent="0.25">
      <c r="A33" s="12"/>
      <c r="B33" s="2" t="s">
        <v>28</v>
      </c>
      <c r="C33" s="13">
        <v>0</v>
      </c>
      <c r="D33" s="14"/>
      <c r="E33" s="12"/>
      <c r="F33" s="14"/>
      <c r="G33" s="12"/>
      <c r="H33" s="15">
        <f t="shared" si="1"/>
        <v>0</v>
      </c>
      <c r="I33" s="12"/>
      <c r="J33" s="2"/>
    </row>
    <row r="34" spans="1:10" ht="15.75" x14ac:dyDescent="0.25">
      <c r="A34" s="12"/>
      <c r="B34" s="2" t="s">
        <v>29</v>
      </c>
      <c r="C34" s="13">
        <v>0</v>
      </c>
      <c r="D34" s="17">
        <v>4.2759999999999999E-2</v>
      </c>
      <c r="E34" s="12"/>
      <c r="F34" s="17">
        <f>C34*D34</f>
        <v>0</v>
      </c>
      <c r="G34" s="12"/>
      <c r="H34" s="18">
        <f t="shared" ref="H34:H35" si="2">C34-F34</f>
        <v>0</v>
      </c>
      <c r="I34" s="12"/>
      <c r="J34" s="2"/>
    </row>
    <row r="35" spans="1:10" ht="15.75" x14ac:dyDescent="0.25">
      <c r="A35" s="12"/>
      <c r="B35" s="2" t="s">
        <v>30</v>
      </c>
      <c r="C35" s="13">
        <v>0</v>
      </c>
      <c r="D35" s="22">
        <v>0</v>
      </c>
      <c r="E35" s="12"/>
      <c r="F35" s="17">
        <f>C35*D35</f>
        <v>0</v>
      </c>
      <c r="G35" s="12"/>
      <c r="H35" s="15">
        <f t="shared" si="2"/>
        <v>0</v>
      </c>
      <c r="I35" s="12"/>
      <c r="J35" s="2"/>
    </row>
    <row r="36" spans="1:10" ht="15.7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2"/>
    </row>
    <row r="37" spans="1:10" ht="15.75" x14ac:dyDescent="0.25">
      <c r="A37" s="2"/>
      <c r="B37" s="2" t="s">
        <v>31</v>
      </c>
      <c r="C37" s="2"/>
      <c r="D37" s="2"/>
      <c r="E37" s="2"/>
      <c r="F37" s="2"/>
      <c r="G37" s="2"/>
      <c r="H37" s="2">
        <f>SUM(H18:H35)</f>
        <v>0</v>
      </c>
      <c r="I37" s="2"/>
      <c r="J37" s="2"/>
    </row>
    <row r="38" spans="1:10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.75" x14ac:dyDescent="0.25">
      <c r="A39" s="9"/>
      <c r="B39" s="9" t="s">
        <v>32</v>
      </c>
      <c r="C39" s="9"/>
      <c r="D39" s="10">
        <f t="shared" ref="D39:F39" si="3">SUM(D12)</f>
        <v>51455</v>
      </c>
      <c r="E39" s="10" t="s">
        <v>7</v>
      </c>
      <c r="F39" s="10">
        <f t="shared" si="3"/>
        <v>40655</v>
      </c>
      <c r="G39" s="10"/>
      <c r="H39" s="10">
        <f>SUM(H12)</f>
        <v>40655</v>
      </c>
      <c r="I39" s="9"/>
      <c r="J39" s="2"/>
    </row>
    <row r="40" spans="1:10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8.75" x14ac:dyDescent="0.3">
      <c r="D41" s="23" t="s">
        <v>1</v>
      </c>
      <c r="E41" s="23"/>
      <c r="F41" s="23" t="s">
        <v>2</v>
      </c>
      <c r="G41" s="23"/>
      <c r="H41" s="23" t="s">
        <v>3</v>
      </c>
    </row>
    <row r="42" spans="1:10" x14ac:dyDescent="0.25">
      <c r="A42" s="24"/>
      <c r="B42" s="24"/>
      <c r="C42" s="24"/>
      <c r="D42" s="24"/>
      <c r="E42" s="24"/>
      <c r="F42" s="24"/>
      <c r="G42" s="24"/>
      <c r="H42" s="24"/>
      <c r="I42" s="24"/>
    </row>
    <row r="43" spans="1:10" ht="18.75" x14ac:dyDescent="0.3">
      <c r="A43" s="25"/>
      <c r="B43" s="26" t="s">
        <v>33</v>
      </c>
      <c r="C43" s="26"/>
      <c r="D43" s="27">
        <f>D39-H37</f>
        <v>51455</v>
      </c>
      <c r="E43" s="28" t="s">
        <v>7</v>
      </c>
      <c r="F43" s="27">
        <f>F39-H37</f>
        <v>40655</v>
      </c>
      <c r="G43" s="26"/>
      <c r="H43" s="27">
        <f>H39-H37</f>
        <v>40655</v>
      </c>
      <c r="I43" s="25"/>
      <c r="J43" s="26"/>
    </row>
    <row r="44" spans="1:10" x14ac:dyDescent="0.25">
      <c r="A44" s="24"/>
      <c r="B44" s="24"/>
      <c r="C44" s="24"/>
      <c r="D44" s="24"/>
      <c r="E44" s="24"/>
      <c r="F44" s="24"/>
      <c r="G44" s="24"/>
      <c r="H44" s="24"/>
      <c r="I44" s="24"/>
    </row>
    <row r="47" spans="1:10" x14ac:dyDescent="0.25">
      <c r="B47" s="29" t="s">
        <v>34</v>
      </c>
    </row>
    <row r="48" spans="1:10" x14ac:dyDescent="0.25">
      <c r="A48" s="30"/>
      <c r="B48" s="30"/>
      <c r="C48" s="30"/>
      <c r="D48" s="30"/>
      <c r="E48" s="30"/>
      <c r="F48" s="30"/>
      <c r="G48" s="30"/>
      <c r="H48" s="30"/>
      <c r="I48" s="30"/>
    </row>
    <row r="49" spans="1:10" x14ac:dyDescent="0.25">
      <c r="A49" s="30"/>
      <c r="B49" s="31" t="s">
        <v>35</v>
      </c>
      <c r="C49" s="30"/>
      <c r="D49" s="31">
        <f>1095+1095</f>
        <v>2190</v>
      </c>
      <c r="E49" s="30"/>
      <c r="F49" s="31">
        <f>1095+1095</f>
        <v>2190</v>
      </c>
      <c r="G49" s="30"/>
      <c r="H49" s="31">
        <f>1095+1095</f>
        <v>2190</v>
      </c>
      <c r="I49" s="30"/>
    </row>
    <row r="50" spans="1:10" x14ac:dyDescent="0.25">
      <c r="A50" s="30"/>
      <c r="B50" s="31" t="s">
        <v>36</v>
      </c>
      <c r="C50" s="30"/>
      <c r="D50" s="32" t="s">
        <v>7</v>
      </c>
      <c r="E50" s="30"/>
      <c r="F50" s="31">
        <f>2325+2325</f>
        <v>4650</v>
      </c>
      <c r="G50" s="30"/>
      <c r="H50" s="31">
        <f>1000+1000</f>
        <v>2000</v>
      </c>
      <c r="I50" s="30"/>
    </row>
    <row r="51" spans="1:10" x14ac:dyDescent="0.25">
      <c r="A51" s="30"/>
      <c r="B51" s="31" t="s">
        <v>37</v>
      </c>
      <c r="C51" s="30"/>
      <c r="D51" s="32" t="s">
        <v>7</v>
      </c>
      <c r="E51" s="30"/>
      <c r="F51" s="31">
        <f>1325+1325</f>
        <v>2650</v>
      </c>
      <c r="G51" s="30"/>
      <c r="H51" s="31">
        <f>980+980</f>
        <v>1960</v>
      </c>
      <c r="I51" s="30"/>
    </row>
    <row r="52" spans="1:10" x14ac:dyDescent="0.25">
      <c r="A52" s="30"/>
      <c r="B52" s="31" t="s">
        <v>38</v>
      </c>
      <c r="C52" s="30"/>
      <c r="D52" s="31">
        <f>770+770</f>
        <v>1540</v>
      </c>
      <c r="E52" s="30"/>
      <c r="F52" s="31">
        <f>1025+1025</f>
        <v>2050</v>
      </c>
      <c r="G52" s="30"/>
      <c r="H52" s="31">
        <f>1025+1025</f>
        <v>2050</v>
      </c>
      <c r="I52" s="30"/>
    </row>
    <row r="53" spans="1:10" x14ac:dyDescent="0.25">
      <c r="A53" s="30"/>
      <c r="B53" s="31" t="s">
        <v>39</v>
      </c>
      <c r="C53" s="30"/>
      <c r="D53" s="31">
        <f>1013+1012</f>
        <v>2025</v>
      </c>
      <c r="E53" s="30"/>
      <c r="F53" s="31">
        <f>1300+1300</f>
        <v>2600</v>
      </c>
      <c r="G53" s="30"/>
      <c r="H53" s="31">
        <f>1300+1300</f>
        <v>2600</v>
      </c>
      <c r="I53" s="30"/>
    </row>
    <row r="54" spans="1:10" x14ac:dyDescent="0.25">
      <c r="A54" s="30"/>
      <c r="B54" s="30"/>
      <c r="C54" s="30"/>
      <c r="D54" s="30"/>
      <c r="E54" s="30"/>
      <c r="F54" s="30"/>
      <c r="G54" s="30"/>
      <c r="H54" s="30"/>
      <c r="I54" s="30"/>
    </row>
    <row r="55" spans="1:10" x14ac:dyDescent="0.25">
      <c r="A55" s="30"/>
      <c r="B55" t="s">
        <v>40</v>
      </c>
      <c r="C55" s="30"/>
      <c r="D55">
        <f>SUM(D49:D53)</f>
        <v>5755</v>
      </c>
      <c r="E55" s="30"/>
      <c r="F55">
        <f>SUM(F49:F53)</f>
        <v>14140</v>
      </c>
      <c r="G55" s="30"/>
      <c r="H55">
        <f>SUM(H49:H53)</f>
        <v>10800</v>
      </c>
      <c r="I55" s="30"/>
    </row>
    <row r="56" spans="1:10" x14ac:dyDescent="0.25">
      <c r="A56" s="30"/>
      <c r="B56" s="30"/>
      <c r="C56" s="30"/>
      <c r="D56" s="30"/>
      <c r="E56" s="30"/>
      <c r="F56" s="30"/>
      <c r="G56" s="30"/>
      <c r="H56" s="30"/>
      <c r="I56" s="30"/>
    </row>
    <row r="57" spans="1:10" ht="18.75" x14ac:dyDescent="0.3">
      <c r="A57" s="30"/>
      <c r="B57" s="30"/>
      <c r="C57" s="30"/>
      <c r="D57" s="33" t="s">
        <v>1</v>
      </c>
      <c r="E57" s="33"/>
      <c r="F57" s="33" t="s">
        <v>2</v>
      </c>
      <c r="G57" s="33"/>
      <c r="H57" s="33" t="s">
        <v>3</v>
      </c>
      <c r="I57" s="34"/>
    </row>
    <row r="58" spans="1:10" ht="78.75" x14ac:dyDescent="0.25">
      <c r="A58" s="35"/>
      <c r="B58" s="36" t="s">
        <v>41</v>
      </c>
      <c r="C58" s="35"/>
      <c r="D58" s="37">
        <f>D43+D55</f>
        <v>57210</v>
      </c>
      <c r="E58" s="38"/>
      <c r="F58" s="37">
        <f>F43+F55</f>
        <v>54795</v>
      </c>
      <c r="G58" s="38"/>
      <c r="H58" s="37">
        <f>H43+H55</f>
        <v>51455</v>
      </c>
      <c r="I58" s="35"/>
      <c r="J58" s="2"/>
    </row>
    <row r="59" spans="1:10" x14ac:dyDescent="0.25">
      <c r="A59" s="30"/>
      <c r="B59" s="30"/>
      <c r="C59" s="30"/>
      <c r="D59" s="30"/>
      <c r="E59" s="30"/>
      <c r="F59" s="30"/>
      <c r="G59" s="30"/>
      <c r="H59" s="30"/>
      <c r="I59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2016-11-28T14:45:38Z</dcterms:created>
  <dcterms:modified xsi:type="dcterms:W3CDTF">2017-04-05T12:33:51Z</dcterms:modified>
</cp:coreProperties>
</file>